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DR RAFAEL HERNANDEZ\"/>
    </mc:Choice>
  </mc:AlternateContent>
  <bookViews>
    <workbookView xWindow="0" yWindow="0" windowWidth="16170" windowHeight="6135"/>
  </bookViews>
  <sheets>
    <sheet name="formato_201401_h02_f16" sheetId="1" r:id="rId1"/>
  </sheets>
  <calcPr calcId="152511"/>
</workbook>
</file>

<file path=xl/calcChain.xml><?xml version="1.0" encoding="utf-8"?>
<calcChain xmlns="http://schemas.openxmlformats.org/spreadsheetml/2006/main">
  <c r="H9" i="1" l="1"/>
  <c r="H13" i="1"/>
  <c r="E9" i="1"/>
  <c r="E13" i="1"/>
  <c r="G9" i="1" l="1"/>
  <c r="H8" i="1"/>
  <c r="G12" i="1"/>
  <c r="E14" i="1"/>
  <c r="D14" i="1"/>
  <c r="G11" i="1"/>
  <c r="G10" i="1"/>
  <c r="I9" i="1"/>
  <c r="G8" i="1"/>
  <c r="G13" i="1"/>
  <c r="I8" i="1"/>
  <c r="H14" i="1"/>
  <c r="G14" i="1" l="1"/>
  <c r="I14" i="1" s="1"/>
</calcChain>
</file>

<file path=xl/sharedStrings.xml><?xml version="1.0" encoding="utf-8"?>
<sst xmlns="http://schemas.openxmlformats.org/spreadsheetml/2006/main" count="25" uniqueCount="25">
  <si>
    <t>CORVIVIENDA</t>
  </si>
  <si>
    <t>EJECUCION PRESUPUESTAL DE  INGRESOS</t>
  </si>
  <si>
    <t xml:space="preserve"> A DICIEMBRE 31 DEL 2016</t>
  </si>
  <si>
    <t>(I) Codigo Rubro Presupuestal</t>
  </si>
  <si>
    <t>(C) Nombre Rubro Presupuestal</t>
  </si>
  <si>
    <t>(D) Presupuesto Inicial</t>
  </si>
  <si>
    <t>(D) Adiciones</t>
  </si>
  <si>
    <t>(D) Reducciones</t>
  </si>
  <si>
    <t>(D) Presupuesto Definitivo</t>
  </si>
  <si>
    <t>(D) Recaudos</t>
  </si>
  <si>
    <t>(J) Ejecucion Porcentual</t>
  </si>
  <si>
    <t>121201020105</t>
  </si>
  <si>
    <t>IPU- FUNCIONAMIENTO</t>
  </si>
  <si>
    <t>121201020110</t>
  </si>
  <si>
    <t>IPU- INVERSION</t>
  </si>
  <si>
    <t>122001080105</t>
  </si>
  <si>
    <t>CONVENIO MINAMBIENTE-DISTRITO</t>
  </si>
  <si>
    <t>131501080110</t>
  </si>
  <si>
    <t>CONVENIO -DISTRITO SAN FRANCISCO</t>
  </si>
  <si>
    <t>131501080111</t>
  </si>
  <si>
    <t>CONVENIO -DISTRito SECRETARIA  INTERIOR</t>
  </si>
  <si>
    <t>132501040110</t>
  </si>
  <si>
    <r>
      <t>OTROS RECURSOS DE CAPITAL (</t>
    </r>
    <r>
      <rPr>
        <sz val="6"/>
        <color theme="1"/>
        <rFont val="Calibri"/>
        <family val="2"/>
        <scheme val="minor"/>
      </rPr>
      <t>INCLUYE R.PPTAL2015, Cuentas  por Cobrar</t>
    </r>
    <r>
      <rPr>
        <sz val="11"/>
        <color theme="1"/>
        <rFont val="Calibri"/>
        <family val="2"/>
        <scheme val="minor"/>
      </rPr>
      <t>)</t>
    </r>
  </si>
  <si>
    <t>TOTALES</t>
  </si>
  <si>
    <t>PREP: R.H.C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</si>
</sst>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24">
    <xf numFmtId="0" fontId="0" fillId="0" borderId="0" xfId="0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0" fillId="0" borderId="10" xfId="0" applyBorder="1"/>
    <xf numFmtId="49" fontId="0" fillId="0" borderId="10" xfId="0" applyNumberFormat="1" applyBorder="1"/>
    <xf numFmtId="3" fontId="0" fillId="0" borderId="10" xfId="42" applyNumberFormat="1" applyFont="1" applyFill="1" applyBorder="1"/>
    <xf numFmtId="3" fontId="0" fillId="0" borderId="10" xfId="42" applyNumberFormat="1" applyFont="1" applyBorder="1"/>
    <xf numFmtId="3" fontId="0" fillId="0" borderId="10" xfId="0" applyNumberFormat="1" applyBorder="1"/>
    <xf numFmtId="0" fontId="16" fillId="0" borderId="10" xfId="0" applyFont="1" applyBorder="1"/>
    <xf numFmtId="9" fontId="0" fillId="0" borderId="10" xfId="0" applyNumberFormat="1" applyBorder="1"/>
    <xf numFmtId="3" fontId="16" fillId="0" borderId="10" xfId="0" applyNumberFormat="1" applyFont="1" applyBorder="1"/>
    <xf numFmtId="0" fontId="16" fillId="0" borderId="10" xfId="0" applyFont="1" applyBorder="1" applyAlignment="1">
      <alignment wrapText="1"/>
    </xf>
    <xf numFmtId="0" fontId="16" fillId="0" borderId="0" xfId="0" applyFont="1" applyAlignment="1" applyProtection="1"/>
    <xf numFmtId="3" fontId="0" fillId="0" borderId="0" xfId="0" applyNumberFormat="1"/>
    <xf numFmtId="0" fontId="20" fillId="0" borderId="0" xfId="0" applyFont="1"/>
    <xf numFmtId="49" fontId="0" fillId="0" borderId="0" xfId="0" applyNumberFormat="1" applyBorder="1"/>
    <xf numFmtId="49" fontId="0" fillId="0" borderId="0" xfId="0" applyNumberFormat="1" applyBorder="1" applyAlignment="1">
      <alignment horizontal="right"/>
    </xf>
    <xf numFmtId="0" fontId="21" fillId="0" borderId="0" xfId="0" applyFont="1" applyBorder="1"/>
    <xf numFmtId="3" fontId="0" fillId="0" borderId="0" xfId="42" applyNumberFormat="1" applyFont="1" applyBorder="1"/>
    <xf numFmtId="3" fontId="0" fillId="0" borderId="0" xfId="42" applyNumberFormat="1" applyFont="1" applyFill="1" applyBorder="1"/>
    <xf numFmtId="49" fontId="22" fillId="0" borderId="0" xfId="0" applyNumberFormat="1" applyFont="1" applyFill="1" applyBorder="1"/>
    <xf numFmtId="3" fontId="20" fillId="0" borderId="0" xfId="0" applyNumberFormat="1" applyFont="1"/>
    <xf numFmtId="0" fontId="16" fillId="0" borderId="0" xfId="0" applyFont="1" applyAlignment="1" applyProtection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3" xfId="42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2283402</xdr:colOff>
      <xdr:row>3</xdr:row>
      <xdr:rowOff>181840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40727" cy="75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workbookViewId="0">
      <selection activeCell="H20" sqref="H20"/>
    </sheetView>
  </sheetViews>
  <sheetFormatPr baseColWidth="10" defaultColWidth="11.42578125" defaultRowHeight="15" x14ac:dyDescent="0.25"/>
  <cols>
    <col min="1" max="1" width="8.5703125" customWidth="1"/>
    <col min="2" max="2" width="21.85546875" customWidth="1"/>
    <col min="3" max="3" width="41.5703125" customWidth="1"/>
    <col min="4" max="4" width="19.42578125" customWidth="1"/>
    <col min="5" max="5" width="15" customWidth="1"/>
    <col min="6" max="6" width="14.85546875" customWidth="1"/>
    <col min="7" max="7" width="16.28515625" customWidth="1"/>
    <col min="8" max="8" width="24" customWidth="1"/>
    <col min="9" max="9" width="11.7109375" customWidth="1"/>
    <col min="10" max="10" width="12.7109375" bestFit="1" customWidth="1"/>
  </cols>
  <sheetData>
    <row r="1" spans="2:12" x14ac:dyDescent="0.25">
      <c r="C1" s="23" t="s">
        <v>0</v>
      </c>
      <c r="D1" s="23"/>
      <c r="E1" s="23"/>
      <c r="F1" s="23"/>
      <c r="G1" s="23"/>
      <c r="H1" s="23"/>
      <c r="I1" s="13"/>
      <c r="J1" s="13"/>
      <c r="K1" s="13"/>
      <c r="L1" s="13"/>
    </row>
    <row r="2" spans="2:12" x14ac:dyDescent="0.25">
      <c r="C2" s="23" t="s">
        <v>1</v>
      </c>
      <c r="D2" s="23"/>
      <c r="E2" s="23"/>
      <c r="F2" s="23"/>
      <c r="G2" s="23"/>
      <c r="H2" s="23"/>
      <c r="I2" s="13"/>
      <c r="J2" s="13"/>
      <c r="K2" s="13"/>
      <c r="L2" s="13"/>
    </row>
    <row r="3" spans="2:12" x14ac:dyDescent="0.25">
      <c r="C3" s="23" t="s">
        <v>2</v>
      </c>
      <c r="D3" s="23"/>
      <c r="E3" s="23"/>
      <c r="F3" s="23"/>
      <c r="G3" s="23"/>
      <c r="H3" s="23"/>
      <c r="I3" s="13"/>
      <c r="J3" s="13"/>
      <c r="K3" s="13"/>
      <c r="L3" s="13"/>
    </row>
    <row r="7" spans="2:12" ht="45" x14ac:dyDescent="0.25">
      <c r="B7" s="12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2" t="s">
        <v>8</v>
      </c>
      <c r="H7" s="9" t="s">
        <v>9</v>
      </c>
      <c r="I7" s="12" t="s">
        <v>10</v>
      </c>
    </row>
    <row r="8" spans="2:12" x14ac:dyDescent="0.25">
      <c r="B8" s="4" t="s">
        <v>11</v>
      </c>
      <c r="C8" s="4" t="s">
        <v>12</v>
      </c>
      <c r="D8" s="6">
        <v>6489683172</v>
      </c>
      <c r="E8" s="8">
        <v>0</v>
      </c>
      <c r="F8" s="8">
        <v>0</v>
      </c>
      <c r="G8" s="7">
        <f t="shared" ref="G8:G13" si="0">D8+E8-F8</f>
        <v>6489683172</v>
      </c>
      <c r="H8" s="7">
        <f>1346257248+25643700+57162540+39528779+467112000+1700000000+57600000+14903280+41149560+116590800+164598720+450000000+64545473+888746301+170000000+643381781+112548000+6858288+6960000+924000+2019858+604844+6858288+13716864+91752000+220848</f>
        <v>6489683172</v>
      </c>
      <c r="I8" s="10">
        <f>H8/G8</f>
        <v>1</v>
      </c>
      <c r="J8" s="14"/>
    </row>
    <row r="9" spans="2:12" x14ac:dyDescent="0.25">
      <c r="B9" s="4" t="s">
        <v>13</v>
      </c>
      <c r="C9" s="4" t="s">
        <v>14</v>
      </c>
      <c r="D9" s="6">
        <v>16558399913</v>
      </c>
      <c r="E9" s="7">
        <f>16524882514</f>
        <v>16524882514</v>
      </c>
      <c r="F9" s="8">
        <v>0</v>
      </c>
      <c r="G9" s="7">
        <f>D9+E9-F9</f>
        <v>33083282427</v>
      </c>
      <c r="H9" s="8">
        <f>700000000+16524882514+13633483318+401348147+74474240+34156970+479650828+269098870</f>
        <v>32117094887</v>
      </c>
      <c r="I9" s="10">
        <f>H9/G9</f>
        <v>0.97079529390313846</v>
      </c>
    </row>
    <row r="10" spans="2:12" x14ac:dyDescent="0.25">
      <c r="B10" s="4" t="s">
        <v>15</v>
      </c>
      <c r="C10" s="4" t="s">
        <v>16</v>
      </c>
      <c r="D10" s="7">
        <v>1</v>
      </c>
      <c r="E10" s="7">
        <v>0</v>
      </c>
      <c r="F10" s="8">
        <v>0</v>
      </c>
      <c r="G10" s="7">
        <f t="shared" si="0"/>
        <v>1</v>
      </c>
      <c r="H10" s="8">
        <v>0</v>
      </c>
      <c r="I10" s="10">
        <v>0</v>
      </c>
    </row>
    <row r="11" spans="2:12" x14ac:dyDescent="0.25">
      <c r="B11" s="5" t="s">
        <v>17</v>
      </c>
      <c r="C11" s="4" t="s">
        <v>18</v>
      </c>
      <c r="D11" s="7">
        <v>0</v>
      </c>
      <c r="E11" s="7">
        <v>9978266506</v>
      </c>
      <c r="F11" s="8">
        <v>0</v>
      </c>
      <c r="G11" s="7">
        <f t="shared" si="0"/>
        <v>9978266506</v>
      </c>
      <c r="H11" s="7">
        <v>9978266506</v>
      </c>
      <c r="I11" s="10">
        <v>1</v>
      </c>
    </row>
    <row r="12" spans="2:12" x14ac:dyDescent="0.25">
      <c r="B12" s="5" t="s">
        <v>19</v>
      </c>
      <c r="C12" s="4" t="s">
        <v>20</v>
      </c>
      <c r="D12" s="7"/>
      <c r="E12" s="7">
        <v>271000000</v>
      </c>
      <c r="F12" s="8"/>
      <c r="G12" s="7">
        <f t="shared" si="0"/>
        <v>271000000</v>
      </c>
      <c r="H12" s="7">
        <v>271000000</v>
      </c>
      <c r="I12" s="10"/>
    </row>
    <row r="13" spans="2:12" x14ac:dyDescent="0.25">
      <c r="B13" s="5" t="s">
        <v>21</v>
      </c>
      <c r="C13" s="4" t="s">
        <v>22</v>
      </c>
      <c r="D13" s="7">
        <v>0</v>
      </c>
      <c r="E13" s="14">
        <f>259668935+1103456679</f>
        <v>1363125614</v>
      </c>
      <c r="F13" s="8">
        <v>0</v>
      </c>
      <c r="G13" s="7">
        <f t="shared" si="0"/>
        <v>1363125614</v>
      </c>
      <c r="H13" s="14">
        <f>259668935+1103456679</f>
        <v>1363125614</v>
      </c>
      <c r="I13" s="10">
        <v>1</v>
      </c>
    </row>
    <row r="14" spans="2:12" x14ac:dyDescent="0.25">
      <c r="B14" s="9" t="s">
        <v>23</v>
      </c>
      <c r="C14" s="4"/>
      <c r="D14" s="11">
        <f>SUM(D8:D13)</f>
        <v>23048083086</v>
      </c>
      <c r="E14" s="11">
        <f>SUM(E8:E13)</f>
        <v>28137274634</v>
      </c>
      <c r="F14" s="9"/>
      <c r="G14" s="11">
        <f>SUM(G8:G13)</f>
        <v>51185357720</v>
      </c>
      <c r="H14" s="11">
        <f>SUM(H8:H13)</f>
        <v>50219170179</v>
      </c>
      <c r="I14" s="10">
        <f>H14/G14</f>
        <v>0.98112375132190444</v>
      </c>
    </row>
    <row r="15" spans="2:12" x14ac:dyDescent="0.25">
      <c r="B15" s="21" t="s">
        <v>24</v>
      </c>
      <c r="E15" s="14"/>
    </row>
    <row r="16" spans="2:12" x14ac:dyDescent="0.25">
      <c r="B16" s="2"/>
      <c r="C16" s="2"/>
      <c r="D16" s="2"/>
      <c r="E16" s="14"/>
      <c r="G16" s="14"/>
    </row>
    <row r="17" spans="2:8" x14ac:dyDescent="0.25">
      <c r="B17" s="18"/>
      <c r="C17" s="2"/>
      <c r="D17" s="2"/>
      <c r="E17" s="3"/>
    </row>
    <row r="18" spans="2:8" x14ac:dyDescent="0.25">
      <c r="B18" s="18"/>
      <c r="C18" s="19"/>
      <c r="D18" s="2"/>
      <c r="E18" s="3"/>
      <c r="H18" s="1"/>
    </row>
    <row r="19" spans="2:8" x14ac:dyDescent="0.25">
      <c r="B19" s="18"/>
      <c r="C19" s="20"/>
      <c r="D19" s="2"/>
      <c r="E19" s="2"/>
      <c r="H19" s="14"/>
    </row>
    <row r="20" spans="2:8" x14ac:dyDescent="0.25">
      <c r="B20" s="2"/>
      <c r="C20" s="2"/>
      <c r="D20" s="2"/>
      <c r="E20" s="14"/>
      <c r="H20" s="14"/>
    </row>
    <row r="21" spans="2:8" x14ac:dyDescent="0.25">
      <c r="B21" s="2"/>
      <c r="C21" s="2"/>
      <c r="D21" s="2"/>
      <c r="E21" s="14"/>
      <c r="H21" s="14"/>
    </row>
    <row r="22" spans="2:8" x14ac:dyDescent="0.25">
      <c r="B22" s="2"/>
      <c r="C22" s="2"/>
      <c r="E22" s="15"/>
      <c r="G22" s="14"/>
      <c r="H22" s="1"/>
    </row>
    <row r="23" spans="2:8" x14ac:dyDescent="0.25">
      <c r="B23" s="2"/>
      <c r="C23" s="2"/>
      <c r="H23" s="14"/>
    </row>
    <row r="24" spans="2:8" x14ac:dyDescent="0.25">
      <c r="B24" s="2"/>
      <c r="C24" s="2"/>
      <c r="E24" s="22"/>
    </row>
    <row r="25" spans="2:8" x14ac:dyDescent="0.25">
      <c r="B25" s="16"/>
      <c r="C25" s="2"/>
    </row>
    <row r="26" spans="2:8" x14ac:dyDescent="0.25">
      <c r="B26" s="17"/>
      <c r="C26" s="2"/>
      <c r="E26" s="14"/>
    </row>
    <row r="27" spans="2:8" x14ac:dyDescent="0.25">
      <c r="B27" s="17"/>
      <c r="C27" s="2"/>
    </row>
    <row r="28" spans="2:8" x14ac:dyDescent="0.25">
      <c r="B28" s="2"/>
      <c r="C28" s="2"/>
    </row>
    <row r="29" spans="2:8" x14ac:dyDescent="0.25">
      <c r="B29" s="2"/>
      <c r="C29" s="2"/>
    </row>
    <row r="32" spans="2:8" x14ac:dyDescent="0.25">
      <c r="H32" s="1"/>
    </row>
  </sheetData>
  <mergeCells count="3">
    <mergeCell ref="C1:H1"/>
    <mergeCell ref="C2:H2"/>
    <mergeCell ref="C3:H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formato_201401_h02_f16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 INTERNO</dc:creator>
  <cp:keywords/>
  <dc:description/>
  <cp:lastModifiedBy>Usuario</cp:lastModifiedBy>
  <cp:revision/>
  <cp:lastPrinted>2017-02-20T16:29:44Z</cp:lastPrinted>
  <dcterms:created xsi:type="dcterms:W3CDTF">2014-07-01T21:21:15Z</dcterms:created>
  <dcterms:modified xsi:type="dcterms:W3CDTF">2017-02-27T22:20:30Z</dcterms:modified>
  <cp:category/>
  <cp:contentStatus/>
</cp:coreProperties>
</file>